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セミナー\π_4シフトQPSK\"/>
    </mc:Choice>
  </mc:AlternateContent>
  <bookViews>
    <workbookView xWindow="0" yWindow="0" windowWidth="15015" windowHeight="13260"/>
  </bookViews>
  <sheets>
    <sheet name="BTF重み係数表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B2" i="1"/>
  <c r="B4" i="1"/>
  <c r="C4" i="1"/>
  <c r="B8" i="1" l="1"/>
  <c r="B23" i="1"/>
  <c r="B15" i="1"/>
  <c r="B43" i="1"/>
  <c r="B41" i="1"/>
  <c r="B19" i="1"/>
  <c r="B32" i="1"/>
  <c r="B25" i="1"/>
  <c r="B38" i="1"/>
  <c r="B21" i="1"/>
  <c r="B11" i="1"/>
  <c r="B5" i="1"/>
  <c r="B9" i="1"/>
  <c r="B39" i="1"/>
  <c r="B17" i="1"/>
  <c r="B14" i="1"/>
  <c r="B44" i="1"/>
  <c r="B27" i="1"/>
  <c r="B12" i="1"/>
  <c r="B30" i="1"/>
  <c r="B34" i="1"/>
  <c r="B35" i="1"/>
  <c r="B6" i="1"/>
  <c r="B16" i="1"/>
  <c r="B36" i="1"/>
  <c r="B26" i="1"/>
  <c r="B31" i="1"/>
  <c r="B10" i="1"/>
  <c r="B37" i="1"/>
  <c r="B24" i="1"/>
  <c r="B18" i="1"/>
  <c r="B28" i="1"/>
  <c r="B22" i="1"/>
  <c r="B29" i="1"/>
  <c r="B33" i="1"/>
  <c r="B20" i="1"/>
  <c r="B42" i="1"/>
  <c r="B45" i="1"/>
  <c r="B40" i="1"/>
  <c r="B13" i="1"/>
  <c r="B7" i="1"/>
  <c r="C24" i="1" l="1"/>
  <c r="D24" i="1" s="1"/>
  <c r="F24" i="1" s="1"/>
  <c r="C25" i="1"/>
  <c r="D25" i="1" s="1"/>
  <c r="F25" i="1" s="1"/>
  <c r="C33" i="1"/>
  <c r="D33" i="1" s="1"/>
  <c r="F33" i="1" s="1"/>
  <c r="C10" i="1"/>
  <c r="D10" i="1" s="1"/>
  <c r="F10" i="1" s="1"/>
  <c r="C36" i="1"/>
  <c r="D36" i="1" s="1"/>
  <c r="F36" i="1" s="1"/>
  <c r="C41" i="1"/>
  <c r="D41" i="1" s="1"/>
  <c r="F41" i="1" s="1"/>
  <c r="C17" i="1"/>
  <c r="D17" i="1" s="1"/>
  <c r="F17" i="1" s="1"/>
  <c r="C26" i="1"/>
  <c r="D26" i="1" s="1"/>
  <c r="F26" i="1" s="1"/>
  <c r="C6" i="1"/>
  <c r="D6" i="1" s="1"/>
  <c r="F6" i="1" s="1"/>
  <c r="C29" i="1"/>
  <c r="D29" i="1" s="1"/>
  <c r="F29" i="1" s="1"/>
  <c r="C8" i="1"/>
  <c r="D8" i="1" s="1"/>
  <c r="F8" i="1" s="1"/>
  <c r="C19" i="1"/>
  <c r="D19" i="1" s="1"/>
  <c r="F19" i="1" s="1"/>
  <c r="C30" i="1"/>
  <c r="D30" i="1" s="1"/>
  <c r="F30" i="1" s="1"/>
  <c r="C37" i="1"/>
  <c r="D37" i="1" s="1"/>
  <c r="F37" i="1" s="1"/>
  <c r="C45" i="1"/>
  <c r="D45" i="1" s="1"/>
  <c r="F45" i="1" s="1"/>
  <c r="C11" i="1"/>
  <c r="D11" i="1" s="1"/>
  <c r="F11" i="1" s="1"/>
  <c r="C7" i="1"/>
  <c r="D7" i="1" s="1"/>
  <c r="F7" i="1" s="1"/>
  <c r="C31" i="1"/>
  <c r="D31" i="1" s="1"/>
  <c r="F31" i="1" s="1"/>
  <c r="C42" i="1"/>
  <c r="D42" i="1" s="1"/>
  <c r="F42" i="1" s="1"/>
  <c r="C38" i="1"/>
  <c r="D38" i="1" s="1"/>
  <c r="F38" i="1" s="1"/>
  <c r="C20" i="1"/>
  <c r="D20" i="1" s="1"/>
  <c r="F20" i="1" s="1"/>
  <c r="C15" i="1"/>
  <c r="D15" i="1" s="1"/>
  <c r="F15" i="1" s="1"/>
  <c r="C16" i="1"/>
  <c r="D16" i="1" s="1"/>
  <c r="F16" i="1" s="1"/>
  <c r="C9" i="1"/>
  <c r="D9" i="1" s="1"/>
  <c r="F9" i="1" s="1"/>
  <c r="C12" i="1"/>
  <c r="D12" i="1" s="1"/>
  <c r="F12" i="1" s="1"/>
  <c r="C40" i="1"/>
  <c r="D40" i="1" s="1"/>
  <c r="F40" i="1" s="1"/>
  <c r="C21" i="1"/>
  <c r="D21" i="1" s="1"/>
  <c r="F21" i="1" s="1"/>
  <c r="C39" i="1"/>
  <c r="D39" i="1" s="1"/>
  <c r="F39" i="1" s="1"/>
  <c r="C35" i="1"/>
  <c r="D35" i="1" s="1"/>
  <c r="F35" i="1" s="1"/>
  <c r="C28" i="1"/>
  <c r="D28" i="1" s="1"/>
  <c r="F28" i="1" s="1"/>
  <c r="C44" i="1"/>
  <c r="D44" i="1" s="1"/>
  <c r="F44" i="1" s="1"/>
  <c r="C5" i="1"/>
  <c r="D5" i="1" s="1"/>
  <c r="F5" i="1" s="1"/>
  <c r="C23" i="1"/>
  <c r="D23" i="1" s="1"/>
  <c r="F23" i="1" s="1"/>
  <c r="C18" i="1"/>
  <c r="D18" i="1" s="1"/>
  <c r="F18" i="1" s="1"/>
  <c r="C32" i="1"/>
  <c r="D32" i="1" s="1"/>
  <c r="F32" i="1" s="1"/>
  <c r="C13" i="1"/>
  <c r="D13" i="1" s="1"/>
  <c r="F13" i="1" s="1"/>
  <c r="C22" i="1"/>
  <c r="D22" i="1" s="1"/>
  <c r="F22" i="1" s="1"/>
  <c r="C27" i="1"/>
  <c r="D27" i="1" s="1"/>
  <c r="F27" i="1" s="1"/>
  <c r="C43" i="1"/>
  <c r="D43" i="1" s="1"/>
  <c r="F43" i="1" s="1"/>
  <c r="C34" i="1"/>
  <c r="D34" i="1" s="1"/>
  <c r="F34" i="1" s="1"/>
  <c r="C14" i="1"/>
  <c r="D14" i="1" s="1"/>
  <c r="F14" i="1" s="1"/>
  <c r="G19" i="1" l="1"/>
  <c r="H19" i="1"/>
  <c r="G43" i="1"/>
  <c r="H43" i="1"/>
  <c r="H32" i="1"/>
  <c r="G32" i="1"/>
  <c r="H44" i="1"/>
  <c r="G44" i="1"/>
  <c r="G21" i="1"/>
  <c r="H21" i="1"/>
  <c r="H16" i="1"/>
  <c r="G16" i="1"/>
  <c r="H42" i="1"/>
  <c r="G42" i="1"/>
  <c r="H45" i="1"/>
  <c r="G45" i="1"/>
  <c r="G8" i="1"/>
  <c r="H8" i="1"/>
  <c r="G17" i="1"/>
  <c r="H17" i="1"/>
  <c r="G33" i="1"/>
  <c r="H33" i="1"/>
  <c r="H34" i="1"/>
  <c r="G34" i="1"/>
  <c r="G5" i="1"/>
  <c r="H5" i="1"/>
  <c r="G9" i="1"/>
  <c r="H9" i="1"/>
  <c r="G11" i="1"/>
  <c r="H11" i="1"/>
  <c r="H10" i="1"/>
  <c r="G10" i="1"/>
  <c r="G27" i="1"/>
  <c r="H27" i="1"/>
  <c r="G18" i="1"/>
  <c r="H18" i="1"/>
  <c r="G28" i="1"/>
  <c r="H28" i="1"/>
  <c r="H40" i="1"/>
  <c r="G40" i="1"/>
  <c r="G15" i="1"/>
  <c r="H15" i="1"/>
  <c r="G31" i="1"/>
  <c r="H31" i="1"/>
  <c r="G37" i="1"/>
  <c r="H37" i="1"/>
  <c r="G29" i="1"/>
  <c r="H29" i="1"/>
  <c r="G41" i="1"/>
  <c r="H41" i="1"/>
  <c r="G25" i="1"/>
  <c r="H25" i="1"/>
  <c r="G13" i="1"/>
  <c r="H13" i="1"/>
  <c r="G39" i="1"/>
  <c r="H39" i="1"/>
  <c r="H38" i="1"/>
  <c r="G38" i="1"/>
  <c r="G26" i="1"/>
  <c r="H26" i="1"/>
  <c r="G14" i="1"/>
  <c r="H14" i="1"/>
  <c r="G22" i="1"/>
  <c r="H22" i="1"/>
  <c r="G23" i="1"/>
  <c r="H23" i="1"/>
  <c r="G35" i="1"/>
  <c r="H35" i="1"/>
  <c r="H12" i="1"/>
  <c r="G12" i="1"/>
  <c r="H20" i="1"/>
  <c r="G20" i="1"/>
  <c r="G7" i="1"/>
  <c r="H7" i="1"/>
  <c r="H30" i="1"/>
  <c r="G30" i="1"/>
  <c r="H6" i="1"/>
  <c r="G6" i="1"/>
  <c r="H36" i="1"/>
  <c r="G36" i="1"/>
  <c r="H24" i="1"/>
  <c r="G24" i="1"/>
</calcChain>
</file>

<file path=xl/sharedStrings.xml><?xml version="1.0" encoding="utf-8"?>
<sst xmlns="http://schemas.openxmlformats.org/spreadsheetml/2006/main" count="11" uniqueCount="11">
  <si>
    <t>R2</t>
    <phoneticPr fontId="1"/>
  </si>
  <si>
    <t>R1</t>
    <phoneticPr fontId="1"/>
  </si>
  <si>
    <t>α</t>
    <phoneticPr fontId="3"/>
  </si>
  <si>
    <t>設定値</t>
    <rPh sb="0" eb="2">
      <t>セッテイ</t>
    </rPh>
    <rPh sb="2" eb="3">
      <t>アタイ</t>
    </rPh>
    <phoneticPr fontId="1"/>
  </si>
  <si>
    <t>Vn[V]</t>
    <phoneticPr fontId="1"/>
  </si>
  <si>
    <t>↓</t>
    <phoneticPr fontId="1"/>
  </si>
  <si>
    <t>R1+R2=</t>
    <phoneticPr fontId="3"/>
  </si>
  <si>
    <t>Vadj[V]</t>
    <phoneticPr fontId="1"/>
  </si>
  <si>
    <t>R0=</t>
    <phoneticPr fontId="3"/>
  </si>
  <si>
    <t>ΔV=</t>
    <phoneticPr fontId="3"/>
  </si>
  <si>
    <t>VnMAX=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</si>
</sst>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176" fontId="0" fillId="2" borderId="0" xfId="0" quotePrefix="1" applyNumberFormat="1" applyFill="1">
      <alignment vertical="center"/>
    </xf>
    <xf numFmtId="176" fontId="2" fillId="2" borderId="1" xfId="0" quotePrefix="1" applyNumberFormat="1" applyFont="1" applyFill="1" applyBorder="1">
      <alignment vertical="center"/>
    </xf>
    <xf numFmtId="176" fontId="2" fillId="2" borderId="2" xfId="0" quotePrefix="1" applyNumberFormat="1" applyFont="1" applyFill="1" applyBorder="1">
      <alignment vertical="center"/>
    </xf>
    <xf numFmtId="176" fontId="2" fillId="2" borderId="3" xfId="0" quotePrefix="1" applyNumberFormat="1" applyFont="1" applyFill="1" applyBorder="1">
      <alignment vertical="center"/>
    </xf>
    <xf numFmtId="176" fontId="2" fillId="2" borderId="3" xfId="0" applyNumberFormat="1" applyFont="1" applyFill="1" applyBorder="1">
      <alignment vertical="center"/>
    </xf>
    <xf numFmtId="176" fontId="0" fillId="2" borderId="0" xfId="0" applyNumberFormat="1" applyFill="1">
      <alignment vertical="center"/>
    </xf>
    <xf numFmtId="0" fontId="0" fillId="3" borderId="0" xfId="0" applyFill="1">
      <alignment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73_BTF50k&#937;&#12398;&#35373;&#23450;&#20516;&#65288;2018&#36861;&#3535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周波数特性表"/>
      <sheetName val="BTF重み係数"/>
    </sheetNames>
    <sheetDataSet>
      <sheetData sheetId="0"/>
      <sheetData sheetId="1">
        <row r="15">
          <cell r="B15" t="str">
            <v>CnMAX=</v>
          </cell>
          <cell r="C15">
            <v>0.38157695288015359</v>
          </cell>
        </row>
        <row r="16">
          <cell r="B16" t="str">
            <v>n</v>
          </cell>
          <cell r="C16" t="str">
            <v>Cn</v>
          </cell>
        </row>
        <row r="17">
          <cell r="B17">
            <v>-20</v>
          </cell>
          <cell r="C17">
            <v>1.7041426208747772E-3</v>
          </cell>
        </row>
        <row r="18">
          <cell r="B18">
            <v>-19</v>
          </cell>
          <cell r="C18">
            <v>7.8318881853413139E-3</v>
          </cell>
        </row>
        <row r="19">
          <cell r="B19">
            <v>-18</v>
          </cell>
          <cell r="C19">
            <v>4.5862791703779222E-3</v>
          </cell>
        </row>
        <row r="20">
          <cell r="B20">
            <v>-17</v>
          </cell>
          <cell r="C20">
            <v>-5.8061423759642556E-3</v>
          </cell>
        </row>
        <row r="21">
          <cell r="B21">
            <v>-16</v>
          </cell>
          <cell r="C21">
            <v>-1.1063052146079742E-2</v>
          </cell>
        </row>
        <row r="22">
          <cell r="B22">
            <v>-15</v>
          </cell>
          <cell r="C22">
            <v>-2.6462631235776844E-3</v>
          </cell>
        </row>
        <row r="23">
          <cell r="B23">
            <v>-14</v>
          </cell>
          <cell r="C23">
            <v>1.2058761086608452E-2</v>
          </cell>
        </row>
        <row r="24">
          <cell r="B24">
            <v>-13</v>
          </cell>
          <cell r="C24">
            <v>1.5269150881046321E-2</v>
          </cell>
        </row>
        <row r="25">
          <cell r="B25">
            <v>-12</v>
          </cell>
          <cell r="C25">
            <v>-6.9983312975075188E-4</v>
          </cell>
        </row>
        <row r="26">
          <cell r="B26">
            <v>-11</v>
          </cell>
          <cell r="C26">
            <v>-2.0334852175688197E-2</v>
          </cell>
        </row>
        <row r="27">
          <cell r="B27">
            <v>-10</v>
          </cell>
          <cell r="C27">
            <v>-1.7940097898676181E-2</v>
          </cell>
        </row>
        <row r="28">
          <cell r="B28">
            <v>-9</v>
          </cell>
          <cell r="C28">
            <v>1.2116556803011665E-2</v>
          </cell>
        </row>
        <row r="29">
          <cell r="B29">
            <v>-8</v>
          </cell>
          <cell r="C29">
            <v>4.0411750270923703E-2</v>
          </cell>
        </row>
        <row r="30">
          <cell r="B30">
            <v>-7</v>
          </cell>
          <cell r="C30">
            <v>2.5854364176350297E-2</v>
          </cell>
        </row>
        <row r="31">
          <cell r="B31">
            <v>-6</v>
          </cell>
          <cell r="C31">
            <v>-3.8131299368507267E-2</v>
          </cell>
        </row>
        <row r="32">
          <cell r="B32">
            <v>-5</v>
          </cell>
          <cell r="C32">
            <v>-0.10039132162789334</v>
          </cell>
        </row>
        <row r="33">
          <cell r="B33">
            <v>-4</v>
          </cell>
          <cell r="C33">
            <v>-8.3856788103363375E-2</v>
          </cell>
        </row>
        <row r="34">
          <cell r="B34">
            <v>-3</v>
          </cell>
          <cell r="C34">
            <v>4.651347902114597E-2</v>
          </cell>
        </row>
        <row r="35">
          <cell r="B35">
            <v>-2</v>
          </cell>
          <cell r="C35">
            <v>0.23920656827456613</v>
          </cell>
        </row>
        <row r="36">
          <cell r="B36">
            <v>-1</v>
          </cell>
          <cell r="C36">
            <v>0.38157695288015359</v>
          </cell>
        </row>
        <row r="37">
          <cell r="B37">
            <v>0</v>
          </cell>
          <cell r="C37">
            <v>0.3815769528785628</v>
          </cell>
        </row>
        <row r="38">
          <cell r="B38">
            <v>1</v>
          </cell>
          <cell r="C38">
            <v>0.2392007088614054</v>
          </cell>
        </row>
        <row r="39">
          <cell r="B39">
            <v>2</v>
          </cell>
          <cell r="C39">
            <v>4.6492775230085583E-2</v>
          </cell>
        </row>
        <row r="40">
          <cell r="B40">
            <v>3</v>
          </cell>
          <cell r="C40">
            <v>-8.388908641170488E-2</v>
          </cell>
        </row>
        <row r="41">
          <cell r="B41">
            <v>4</v>
          </cell>
          <cell r="C41">
            <v>-0.10041689875268885</v>
          </cell>
        </row>
        <row r="42">
          <cell r="B42">
            <v>5</v>
          </cell>
          <cell r="C42">
            <v>-3.8132227438584035E-2</v>
          </cell>
        </row>
        <row r="43">
          <cell r="B43">
            <v>6</v>
          </cell>
          <cell r="C43">
            <v>2.5877206612441802E-2</v>
          </cell>
        </row>
        <row r="44">
          <cell r="B44">
            <v>7</v>
          </cell>
          <cell r="C44">
            <v>4.0437483255364538E-2</v>
          </cell>
        </row>
        <row r="45">
          <cell r="B45">
            <v>8</v>
          </cell>
          <cell r="C45">
            <v>1.2123078557539654E-2</v>
          </cell>
        </row>
        <row r="46">
          <cell r="B46">
            <v>9</v>
          </cell>
          <cell r="C46">
            <v>-1.7955793258499293E-2</v>
          </cell>
        </row>
        <row r="47">
          <cell r="B47">
            <v>10</v>
          </cell>
          <cell r="C47">
            <v>-2.0355237316006778E-2</v>
          </cell>
        </row>
        <row r="48">
          <cell r="B48">
            <v>11</v>
          </cell>
          <cell r="C48">
            <v>-7.0523182961176694E-4</v>
          </cell>
        </row>
        <row r="49">
          <cell r="B49">
            <v>12</v>
          </cell>
          <cell r="C49">
            <v>1.5281561038224117E-2</v>
          </cell>
        </row>
        <row r="50">
          <cell r="B50">
            <v>13</v>
          </cell>
          <cell r="C50">
            <v>1.2074201283387339E-2</v>
          </cell>
        </row>
        <row r="51">
          <cell r="B51">
            <v>14</v>
          </cell>
          <cell r="C51">
            <v>-2.6434778774903737E-3</v>
          </cell>
        </row>
        <row r="52">
          <cell r="B52">
            <v>15</v>
          </cell>
          <cell r="C52">
            <v>-1.1073794733300552E-2</v>
          </cell>
        </row>
        <row r="53">
          <cell r="B53">
            <v>16</v>
          </cell>
          <cell r="C53">
            <v>-5.817525430721779E-3</v>
          </cell>
        </row>
        <row r="54">
          <cell r="B54">
            <v>17</v>
          </cell>
          <cell r="C54">
            <v>4.5859771979164079E-3</v>
          </cell>
        </row>
        <row r="55">
          <cell r="B55">
            <v>18</v>
          </cell>
          <cell r="C55">
            <v>7.8413275979269236E-3</v>
          </cell>
        </row>
        <row r="56">
          <cell r="B56">
            <v>19</v>
          </cell>
          <cell r="C56">
            <v>1.7120375875711478E-3</v>
          </cell>
        </row>
        <row r="57">
          <cell r="B57">
            <v>20</v>
          </cell>
          <cell r="C57">
            <v>-5.4155567147514882E-3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>
      <selection activeCell="I8" sqref="I8"/>
    </sheetView>
  </sheetViews>
  <sheetFormatPr defaultRowHeight="13.5" x14ac:dyDescent="0.15"/>
  <cols>
    <col min="2" max="2" width="10.75" customWidth="1"/>
  </cols>
  <sheetData>
    <row r="1" spans="1:9" x14ac:dyDescent="0.15">
      <c r="A1" s="8" t="s">
        <v>10</v>
      </c>
      <c r="B1">
        <v>2</v>
      </c>
      <c r="F1" s="8" t="s">
        <v>9</v>
      </c>
      <c r="G1" s="7">
        <v>2.4</v>
      </c>
      <c r="H1" s="8" t="s">
        <v>8</v>
      </c>
      <c r="I1" s="7">
        <v>10</v>
      </c>
    </row>
    <row r="2" spans="1:9" x14ac:dyDescent="0.15">
      <c r="A2" s="8" t="str">
        <f>[1]BTF重み係数!B15</f>
        <v>CnMAX=</v>
      </c>
      <c r="B2">
        <f>[1]BTF重み係数!C15</f>
        <v>0.38157695288015359</v>
      </c>
      <c r="D2" t="s">
        <v>7</v>
      </c>
      <c r="H2" s="8" t="s">
        <v>6</v>
      </c>
      <c r="I2" s="7">
        <v>50</v>
      </c>
    </row>
    <row r="3" spans="1:9" x14ac:dyDescent="0.15">
      <c r="D3" t="s">
        <v>5</v>
      </c>
    </row>
    <row r="4" spans="1:9" x14ac:dyDescent="0.15">
      <c r="B4" t="str">
        <f>[1]BTF重み係数!B16</f>
        <v>n</v>
      </c>
      <c r="C4" t="str">
        <f>[1]BTF重み係数!C16</f>
        <v>Cn</v>
      </c>
      <c r="D4" t="s">
        <v>4</v>
      </c>
      <c r="E4" t="s">
        <v>3</v>
      </c>
      <c r="F4" t="s">
        <v>2</v>
      </c>
      <c r="G4" t="s">
        <v>1</v>
      </c>
      <c r="H4" t="s">
        <v>0</v>
      </c>
    </row>
    <row r="5" spans="1:9" x14ac:dyDescent="0.15">
      <c r="A5">
        <v>1</v>
      </c>
      <c r="B5">
        <f ca="1">[1]BTF重み係数!B17</f>
        <v>-20</v>
      </c>
      <c r="C5">
        <f ca="1">[1]BTF重み係数!C17</f>
        <v>1.7041426208747772E-3</v>
      </c>
      <c r="D5" s="6">
        <f ca="1">C5/B$2*B$1</f>
        <v>8.9321045624577728E-3</v>
      </c>
      <c r="E5" s="5">
        <v>0</v>
      </c>
      <c r="F5">
        <f ca="1">IF(D5&gt;0,0.5*(1-2*$I$1/$I$2*$G$1/D5+SQRT(POWER(1-2*$I$1/$I$2*$G$1/D5,2)+4*$I$1/$I$2*(1+$G$1/D5))),0.5*(1-2*$I$1/$I$2*$G$1/D5-SQRT(POWER(1-2*$I$1/$I$2*$G$1/D5,2)+4*$I$1/$I$2*(1+$G$1/D5))))</f>
        <v>0.50418676091931758</v>
      </c>
      <c r="G5">
        <f ca="1">(1-F5)*$I$2</f>
        <v>24.790661954034121</v>
      </c>
      <c r="H5">
        <f ca="1">F5*$I$2</f>
        <v>25.209338045965879</v>
      </c>
    </row>
    <row r="6" spans="1:9" x14ac:dyDescent="0.15">
      <c r="A6">
        <v>2</v>
      </c>
      <c r="B6">
        <f ca="1">[1]BTF重み係数!B18</f>
        <v>-19</v>
      </c>
      <c r="C6">
        <f ca="1">[1]BTF重み係数!C18</f>
        <v>7.8318881853413139E-3</v>
      </c>
      <c r="D6" s="1">
        <f ca="1">C6/B$2*B$1</f>
        <v>4.1050111261835921E-2</v>
      </c>
      <c r="E6" s="3">
        <v>4.3999999999999997E-2</v>
      </c>
      <c r="F6">
        <f ca="1">IF(D6&gt;0,0.5*(1-2*$I$1/$I$2*$G$1/D6+SQRT(POWER(1-2*$I$1/$I$2*$G$1/D6,2)+4*$I$1/$I$2*(1+$G$1/D6))),0.5*(1-2*$I$1/$I$2*$G$1/D6-SQRT(POWER(1-2*$I$1/$I$2*$G$1/D6,2)+4*$I$1/$I$2*(1+$G$1/D6))))</f>
        <v>0.51922643297831605</v>
      </c>
      <c r="G6">
        <f ca="1">(1-F6)*$I$2</f>
        <v>24.038678351084197</v>
      </c>
      <c r="H6">
        <f ca="1">F6*$I$2</f>
        <v>25.961321648915803</v>
      </c>
    </row>
    <row r="7" spans="1:9" x14ac:dyDescent="0.15">
      <c r="A7">
        <v>3</v>
      </c>
      <c r="B7">
        <f ca="1">[1]BTF重み係数!B19</f>
        <v>-18</v>
      </c>
      <c r="C7">
        <f ca="1">[1]BTF重み係数!C19</f>
        <v>4.5862791703779222E-3</v>
      </c>
      <c r="D7" s="1">
        <f ca="1">C7/B$2*B$1</f>
        <v>2.4038554403040108E-2</v>
      </c>
      <c r="E7" s="3">
        <v>2.1999999999999999E-2</v>
      </c>
      <c r="F7">
        <f ca="1">IF(D7&gt;0,0.5*(1-2*$I$1/$I$2*$G$1/D7+SQRT(POWER(1-2*$I$1/$I$2*$G$1/D7,2)+4*$I$1/$I$2*(1+$G$1/D7))),0.5*(1-2*$I$1/$I$2*$G$1/D7-SQRT(POWER(1-2*$I$1/$I$2*$G$1/D7,2)+4*$I$1/$I$2*(1+$G$1/D7))))</f>
        <v>0.51126489483371174</v>
      </c>
      <c r="G7">
        <f ca="1">(1-F7)*$I$2</f>
        <v>24.436755258314413</v>
      </c>
      <c r="H7">
        <f ca="1">F7*$I$2</f>
        <v>25.563244741685587</v>
      </c>
    </row>
    <row r="8" spans="1:9" x14ac:dyDescent="0.15">
      <c r="A8">
        <v>4</v>
      </c>
      <c r="B8">
        <f ca="1">[1]BTF重み係数!B20</f>
        <v>-17</v>
      </c>
      <c r="C8">
        <f ca="1">[1]BTF重み係数!C20</f>
        <v>-5.8061423759642556E-3</v>
      </c>
      <c r="D8" s="1">
        <f ca="1">C8/B$2*B$1</f>
        <v>-3.0432353590222519E-2</v>
      </c>
      <c r="E8" s="3">
        <v>-2.1999999999999999E-2</v>
      </c>
      <c r="F8">
        <f ca="1">IF(D8&gt;0,0.5*(1-2*$I$1/$I$2*$G$1/D8+SQRT(POWER(1-2*$I$1/$I$2*$G$1/D8,2)+4*$I$1/$I$2*(1+$G$1/D8))),0.5*(1-2*$I$1/$I$2*$G$1/D8-SQRT(POWER(1-2*$I$1/$I$2*$G$1/D8,2)+4*$I$1/$I$2*(1+$G$1/D8))))</f>
        <v>0.48574127929185096</v>
      </c>
      <c r="G8">
        <f ca="1">(1-F8)*$I$2</f>
        <v>25.712936035407452</v>
      </c>
      <c r="H8">
        <f ca="1">F8*$I$2</f>
        <v>24.287063964592548</v>
      </c>
    </row>
    <row r="9" spans="1:9" x14ac:dyDescent="0.15">
      <c r="A9">
        <v>5</v>
      </c>
      <c r="B9">
        <f ca="1">[1]BTF重み係数!B21</f>
        <v>-16</v>
      </c>
      <c r="C9">
        <f ca="1">[1]BTF重み係数!C21</f>
        <v>-1.1063052146079742E-2</v>
      </c>
      <c r="D9" s="1">
        <f ca="1">C9/B$2*B$1</f>
        <v>-5.7985955716536405E-2</v>
      </c>
      <c r="E9" s="3">
        <v>-6.6000000000000003E-2</v>
      </c>
      <c r="F9">
        <f ca="1">IF(D9&gt;0,0.5*(1-2*$I$1/$I$2*$G$1/D9+SQRT(POWER(1-2*$I$1/$I$2*$G$1/D9,2)+4*$I$1/$I$2*(1+$G$1/D9))),0.5*(1-2*$I$1/$I$2*$G$1/D9-SQRT(POWER(1-2*$I$1/$I$2*$G$1/D9,2)+4*$I$1/$I$2*(1+$G$1/D9))))</f>
        <v>0.47286356248699235</v>
      </c>
      <c r="G9">
        <f ca="1">(1-F9)*$I$2</f>
        <v>26.356821875650382</v>
      </c>
      <c r="H9">
        <f ca="1">F9*$I$2</f>
        <v>23.643178124349618</v>
      </c>
    </row>
    <row r="10" spans="1:9" x14ac:dyDescent="0.15">
      <c r="A10">
        <v>6</v>
      </c>
      <c r="B10">
        <f ca="1">[1]BTF重み係数!B22</f>
        <v>-15</v>
      </c>
      <c r="C10">
        <f ca="1">[1]BTF重み係数!C22</f>
        <v>-2.6462631235776844E-3</v>
      </c>
      <c r="D10" s="1">
        <f ca="1">C10/B$2*B$1</f>
        <v>-1.3870141283972293E-2</v>
      </c>
      <c r="E10" s="3">
        <v>-2.1999999999999999E-2</v>
      </c>
      <c r="F10">
        <f ca="1">IF(D10&gt;0,0.5*(1-2*$I$1/$I$2*$G$1/D10+SQRT(POWER(1-2*$I$1/$I$2*$G$1/D10,2)+4*$I$1/$I$2*(1+$G$1/D10))),0.5*(1-2*$I$1/$I$2*$G$1/D10-SQRT(POWER(1-2*$I$1/$I$2*$G$1/D10,2)+4*$I$1/$I$2*(1+$G$1/D10))))</f>
        <v>0.49349898189507257</v>
      </c>
      <c r="G10">
        <f ca="1">(1-F10)*$I$2</f>
        <v>25.325050905246371</v>
      </c>
      <c r="H10">
        <f ca="1">F10*$I$2</f>
        <v>24.674949094753629</v>
      </c>
    </row>
    <row r="11" spans="1:9" x14ac:dyDescent="0.15">
      <c r="A11">
        <v>7</v>
      </c>
      <c r="B11">
        <f ca="1">[1]BTF重み係数!B23</f>
        <v>-14</v>
      </c>
      <c r="C11">
        <f ca="1">[1]BTF重み係数!C23</f>
        <v>1.2058761086608452E-2</v>
      </c>
      <c r="D11" s="1">
        <f ca="1">C11/B$2*B$1</f>
        <v>6.3204871235479937E-2</v>
      </c>
      <c r="E11" s="3">
        <v>6.6000000000000003E-2</v>
      </c>
      <c r="F11">
        <f ca="1">IF(D11&gt;0,0.5*(1-2*$I$1/$I$2*$G$1/D11+SQRT(POWER(1-2*$I$1/$I$2*$G$1/D11,2)+4*$I$1/$I$2*(1+$G$1/D11))),0.5*(1-2*$I$1/$I$2*$G$1/D11-SQRT(POWER(1-2*$I$1/$I$2*$G$1/D11,2)+4*$I$1/$I$2*(1+$G$1/D11))))</f>
        <v>0.52956971638653716</v>
      </c>
      <c r="G11">
        <f ca="1">(1-F11)*$I$2</f>
        <v>23.521514180673144</v>
      </c>
      <c r="H11">
        <f ca="1">F11*$I$2</f>
        <v>26.478485819326856</v>
      </c>
    </row>
    <row r="12" spans="1:9" x14ac:dyDescent="0.15">
      <c r="A12">
        <v>8</v>
      </c>
      <c r="B12">
        <f ca="1">[1]BTF重み係数!B24</f>
        <v>-13</v>
      </c>
      <c r="C12">
        <f ca="1">[1]BTF重み係数!C24</f>
        <v>1.5269150881046321E-2</v>
      </c>
      <c r="D12" s="1">
        <f ca="1">C12/B$2*B$1</f>
        <v>8.0031829835603752E-2</v>
      </c>
      <c r="E12" s="2">
        <v>8.7999999999999995E-2</v>
      </c>
      <c r="F12">
        <f ca="1">IF(D12&gt;0,0.5*(1-2*$I$1/$I$2*$G$1/D12+SQRT(POWER(1-2*$I$1/$I$2*$G$1/D12,2)+4*$I$1/$I$2*(1+$G$1/D12))),0.5*(1-2*$I$1/$I$2*$G$1/D12-SQRT(POWER(1-2*$I$1/$I$2*$G$1/D12,2)+4*$I$1/$I$2*(1+$G$1/D12))))</f>
        <v>0.53739832099443952</v>
      </c>
      <c r="G12">
        <f ca="1">(1-F12)*$I$2</f>
        <v>23.130083950278024</v>
      </c>
      <c r="H12">
        <f ca="1">F12*$I$2</f>
        <v>26.869916049721976</v>
      </c>
    </row>
    <row r="13" spans="1:9" x14ac:dyDescent="0.15">
      <c r="A13">
        <v>9</v>
      </c>
      <c r="B13">
        <f ca="1">[1]BTF重み係数!B25</f>
        <v>-12</v>
      </c>
      <c r="C13">
        <f ca="1">[1]BTF重み係数!C25</f>
        <v>-6.9983312975075188E-4</v>
      </c>
      <c r="D13" s="1">
        <f ca="1">C13/B$2*B$1</f>
        <v>-3.6681100599414702E-3</v>
      </c>
      <c r="E13" s="4">
        <v>0</v>
      </c>
      <c r="F13">
        <f ca="1">IF(D13&gt;0,0.5*(1-2*$I$1/$I$2*$G$1/D13+SQRT(POWER(1-2*$I$1/$I$2*$G$1/D13,2)+4*$I$1/$I$2*(1+$G$1/D13))),0.5*(1-2*$I$1/$I$2*$G$1/D13-SQRT(POWER(1-2*$I$1/$I$2*$G$1/D13,2)+4*$I$1/$I$2*(1+$G$1/D13))))</f>
        <v>0.49828058470561132</v>
      </c>
      <c r="G13">
        <f ca="1">(1-F13)*$I$2</f>
        <v>25.085970764719434</v>
      </c>
      <c r="H13">
        <f ca="1">F13*$I$2</f>
        <v>24.914029235280566</v>
      </c>
    </row>
    <row r="14" spans="1:9" x14ac:dyDescent="0.15">
      <c r="A14">
        <v>10</v>
      </c>
      <c r="B14">
        <f ca="1">[1]BTF重み係数!B26</f>
        <v>-11</v>
      </c>
      <c r="C14">
        <f ca="1">[1]BTF重み係数!C26</f>
        <v>-2.0334852175688197E-2</v>
      </c>
      <c r="D14" s="1">
        <f ca="1">C14/B$2*B$1</f>
        <v>-0.10658323057616641</v>
      </c>
      <c r="E14" s="3">
        <v>-0.11</v>
      </c>
      <c r="F14">
        <f ca="1">IF(D14&gt;0,0.5*(1-2*$I$1/$I$2*$G$1/D14+SQRT(POWER(1-2*$I$1/$I$2*$G$1/D14,2)+4*$I$1/$I$2*(1+$G$1/D14))),0.5*(1-2*$I$1/$I$2*$G$1/D14-SQRT(POWER(1-2*$I$1/$I$2*$G$1/D14,2)+4*$I$1/$I$2*(1+$G$1/D14))))</f>
        <v>0.45031320472452574</v>
      </c>
      <c r="G14">
        <f ca="1">(1-F14)*$I$2</f>
        <v>27.484339763773711</v>
      </c>
      <c r="H14">
        <f ca="1">F14*$I$2</f>
        <v>22.515660236226289</v>
      </c>
    </row>
    <row r="15" spans="1:9" x14ac:dyDescent="0.15">
      <c r="A15">
        <v>11</v>
      </c>
      <c r="B15">
        <f ca="1">[1]BTF重み係数!B27</f>
        <v>-10</v>
      </c>
      <c r="C15">
        <f ca="1">[1]BTF重み係数!C27</f>
        <v>-1.7940097898676181E-2</v>
      </c>
      <c r="D15" s="1">
        <f ca="1">C15/B$2*B$1</f>
        <v>-9.4031349447411941E-2</v>
      </c>
      <c r="E15" s="3">
        <v>-8.7999999999999995E-2</v>
      </c>
      <c r="F15">
        <f ca="1">IF(D15&gt;0,0.5*(1-2*$I$1/$I$2*$G$1/D15+SQRT(POWER(1-2*$I$1/$I$2*$G$1/D15,2)+4*$I$1/$I$2*(1+$G$1/D15))),0.5*(1-2*$I$1/$I$2*$G$1/D15-SQRT(POWER(1-2*$I$1/$I$2*$G$1/D15,2)+4*$I$1/$I$2*(1+$G$1/D15))))</f>
        <v>0.45611147518689332</v>
      </c>
      <c r="G15">
        <f ca="1">(1-F15)*$I$2</f>
        <v>27.194426240655332</v>
      </c>
      <c r="H15">
        <f ca="1">F15*$I$2</f>
        <v>22.805573759344668</v>
      </c>
    </row>
    <row r="16" spans="1:9" x14ac:dyDescent="0.15">
      <c r="A16">
        <v>12</v>
      </c>
      <c r="B16">
        <f ca="1">[1]BTF重み係数!B28</f>
        <v>-9</v>
      </c>
      <c r="C16">
        <f ca="1">[1]BTF重み係数!C28</f>
        <v>1.2116556803011665E-2</v>
      </c>
      <c r="D16" s="1">
        <f ca="1">C16/B$2*B$1</f>
        <v>6.3507802091062118E-2</v>
      </c>
      <c r="E16" s="3">
        <v>6.6000000000000003E-2</v>
      </c>
      <c r="F16">
        <f ca="1">IF(D16&gt;0,0.5*(1-2*$I$1/$I$2*$G$1/D16+SQRT(POWER(1-2*$I$1/$I$2*$G$1/D16,2)+4*$I$1/$I$2*(1+$G$1/D16))),0.5*(1-2*$I$1/$I$2*$G$1/D16-SQRT(POWER(1-2*$I$1/$I$2*$G$1/D16,2)+4*$I$1/$I$2*(1+$G$1/D16))))</f>
        <v>0.52971088569946989</v>
      </c>
      <c r="G16">
        <f ca="1">(1-F16)*$I$2</f>
        <v>23.514455715026507</v>
      </c>
      <c r="H16">
        <f ca="1">F16*$I$2</f>
        <v>26.485544284973493</v>
      </c>
    </row>
    <row r="17" spans="1:8" x14ac:dyDescent="0.15">
      <c r="A17">
        <v>13</v>
      </c>
      <c r="B17">
        <f ca="1">[1]BTF重み係数!B29</f>
        <v>-8</v>
      </c>
      <c r="C17">
        <f ca="1">[1]BTF重み係数!C29</f>
        <v>4.0411750270923703E-2</v>
      </c>
      <c r="D17" s="1">
        <f ca="1">C17/B$2*B$1</f>
        <v>0.21181441890499242</v>
      </c>
      <c r="E17" s="3">
        <v>0.20100000000000001</v>
      </c>
      <c r="F17">
        <f ca="1">IF(D17&gt;0,0.5*(1-2*$I$1/$I$2*$G$1/D17+SQRT(POWER(1-2*$I$1/$I$2*$G$1/D17,2)+4*$I$1/$I$2*(1+$G$1/D17))),0.5*(1-2*$I$1/$I$2*$G$1/D17-SQRT(POWER(1-2*$I$1/$I$2*$G$1/D17,2)+4*$I$1/$I$2*(1+$G$1/D17))))</f>
        <v>0.59720329588709209</v>
      </c>
      <c r="G17">
        <f ca="1">(1-F17)*$I$2</f>
        <v>20.139835205645397</v>
      </c>
      <c r="H17">
        <f ca="1">F17*$I$2</f>
        <v>29.860164794354603</v>
      </c>
    </row>
    <row r="18" spans="1:8" x14ac:dyDescent="0.15">
      <c r="A18">
        <v>14</v>
      </c>
      <c r="B18">
        <f ca="1">[1]BTF重み係数!B30</f>
        <v>-7</v>
      </c>
      <c r="C18">
        <f ca="1">[1]BTF重み係数!C30</f>
        <v>2.5854364176350297E-2</v>
      </c>
      <c r="D18" s="1">
        <f ca="1">C18/B$2*B$1</f>
        <v>0.13551323779489735</v>
      </c>
      <c r="E18" s="3">
        <v>0.13300000000000001</v>
      </c>
      <c r="F18">
        <f ca="1">IF(D18&gt;0,0.5*(1-2*$I$1/$I$2*$G$1/D18+SQRT(POWER(1-2*$I$1/$I$2*$G$1/D18,2)+4*$I$1/$I$2*(1+$G$1/D18))),0.5*(1-2*$I$1/$I$2*$G$1/D18-SQRT(POWER(1-2*$I$1/$I$2*$G$1/D18,2)+4*$I$1/$I$2*(1+$G$1/D18))))</f>
        <v>0.56296223909232301</v>
      </c>
      <c r="G18">
        <f ca="1">(1-F18)*$I$2</f>
        <v>21.851888045383848</v>
      </c>
      <c r="H18">
        <f ca="1">F18*$I$2</f>
        <v>28.148111954616152</v>
      </c>
    </row>
    <row r="19" spans="1:8" x14ac:dyDescent="0.15">
      <c r="A19">
        <v>15</v>
      </c>
      <c r="B19">
        <f ca="1">[1]BTF重み係数!B31</f>
        <v>-6</v>
      </c>
      <c r="C19">
        <f ca="1">[1]BTF重み係数!C31</f>
        <v>-3.8131299368507267E-2</v>
      </c>
      <c r="D19" s="1">
        <f ca="1">C19/B$2*B$1</f>
        <v>-0.19986164825045719</v>
      </c>
      <c r="E19" s="3">
        <v>-0.20100000000000001</v>
      </c>
      <c r="F19">
        <f ca="1">IF(D19&gt;0,0.5*(1-2*$I$1/$I$2*$G$1/D19+SQRT(POWER(1-2*$I$1/$I$2*$G$1/D19,2)+4*$I$1/$I$2*(1+$G$1/D19))),0.5*(1-2*$I$1/$I$2*$G$1/D19-SQRT(POWER(1-2*$I$1/$I$2*$G$1/D19,2)+4*$I$1/$I$2*(1+$G$1/D19))))</f>
        <v>0.40807412747125271</v>
      </c>
      <c r="G19">
        <f ca="1">(1-F19)*$I$2</f>
        <v>29.596293626437365</v>
      </c>
      <c r="H19">
        <f ca="1">F19*$I$2</f>
        <v>20.403706373562635</v>
      </c>
    </row>
    <row r="20" spans="1:8" x14ac:dyDescent="0.15">
      <c r="A20">
        <v>16</v>
      </c>
      <c r="B20">
        <f ca="1">[1]BTF重み係数!B32</f>
        <v>-5</v>
      </c>
      <c r="C20">
        <f ca="1">[1]BTF重み係数!C32</f>
        <v>-0.10039132162789334</v>
      </c>
      <c r="D20" s="1">
        <f ca="1">C20/B$2*B$1</f>
        <v>-0.52619174648854872</v>
      </c>
      <c r="E20" s="2">
        <v>-0.51100000000000001</v>
      </c>
      <c r="F20">
        <f ca="1">IF(D20&gt;0,0.5*(1-2*$I$1/$I$2*$G$1/D20+SQRT(POWER(1-2*$I$1/$I$2*$G$1/D20,2)+4*$I$1/$I$2*(1+$G$1/D20))),0.5*(1-2*$I$1/$I$2*$G$1/D20-SQRT(POWER(1-2*$I$1/$I$2*$G$1/D20,2)+4*$I$1/$I$2*(1+$G$1/D20))))</f>
        <v>0.27990046349056086</v>
      </c>
      <c r="G20">
        <f ca="1">(1-F20)*$I$2</f>
        <v>36.004976825471957</v>
      </c>
      <c r="H20">
        <f ca="1">F20*$I$2</f>
        <v>13.995023174528043</v>
      </c>
    </row>
    <row r="21" spans="1:8" x14ac:dyDescent="0.15">
      <c r="A21">
        <v>17</v>
      </c>
      <c r="B21">
        <f ca="1">[1]BTF重み係数!B33</f>
        <v>-4</v>
      </c>
      <c r="C21">
        <f ca="1">[1]BTF重み係数!C33</f>
        <v>-8.3856788103363375E-2</v>
      </c>
      <c r="D21" s="1">
        <f ca="1">C21/B$2*B$1</f>
        <v>-0.43952753157867619</v>
      </c>
      <c r="E21" s="4">
        <v>-0.45300000000000001</v>
      </c>
      <c r="F21">
        <f ca="1">IF(D21&gt;0,0.5*(1-2*$I$1/$I$2*$G$1/D21+SQRT(POWER(1-2*$I$1/$I$2*$G$1/D21,2)+4*$I$1/$I$2*(1+$G$1/D21))),0.5*(1-2*$I$1/$I$2*$G$1/D21-SQRT(POWER(1-2*$I$1/$I$2*$G$1/D21,2)+4*$I$1/$I$2*(1+$G$1/D21))))</f>
        <v>0.31042557726432651</v>
      </c>
      <c r="G21">
        <f ca="1">(1-F21)*$I$2</f>
        <v>34.478721136783676</v>
      </c>
      <c r="H21">
        <f ca="1">F21*$I$2</f>
        <v>15.521278863216326</v>
      </c>
    </row>
    <row r="22" spans="1:8" x14ac:dyDescent="0.15">
      <c r="A22">
        <v>18</v>
      </c>
      <c r="B22">
        <f ca="1">[1]BTF重み係数!B34</f>
        <v>-3</v>
      </c>
      <c r="C22">
        <f ca="1">[1]BTF重み係数!C34</f>
        <v>4.651347902114597E-2</v>
      </c>
      <c r="D22" s="1">
        <f ca="1">C22/B$2*B$1</f>
        <v>0.24379606089970016</v>
      </c>
      <c r="E22" s="3">
        <v>0.248</v>
      </c>
      <c r="F22">
        <f ca="1">IF(D22&gt;0,0.5*(1-2*$I$1/$I$2*$G$1/D22+SQRT(POWER(1-2*$I$1/$I$2*$G$1/D22,2)+4*$I$1/$I$2*(1+$G$1/D22))),0.5*(1-2*$I$1/$I$2*$G$1/D22-SQRT(POWER(1-2*$I$1/$I$2*$G$1/D22,2)+4*$I$1/$I$2*(1+$G$1/D22))))</f>
        <v>0.61114240011710597</v>
      </c>
      <c r="G22">
        <f ca="1">(1-F22)*$I$2</f>
        <v>19.4428799941447</v>
      </c>
      <c r="H22">
        <f ca="1">F22*$I$2</f>
        <v>30.5571200058553</v>
      </c>
    </row>
    <row r="23" spans="1:8" x14ac:dyDescent="0.15">
      <c r="A23">
        <v>19</v>
      </c>
      <c r="B23">
        <f ca="1">[1]BTF重み係数!B35</f>
        <v>-2</v>
      </c>
      <c r="C23">
        <f ca="1">[1]BTF重み係数!C35</f>
        <v>0.23920656827456613</v>
      </c>
      <c r="D23" s="1">
        <f ca="1">C23/B$2*B$1</f>
        <v>1.2537789112734834</v>
      </c>
      <c r="E23" s="3">
        <v>1.28</v>
      </c>
      <c r="F23">
        <f ca="1">IF(D23&gt;0,0.5*(1-2*$I$1/$I$2*$G$1/D23+SQRT(POWER(1-2*$I$1/$I$2*$G$1/D23,2)+4*$I$1/$I$2*(1+$G$1/D23))),0.5*(1-2*$I$1/$I$2*$G$1/D23-SQRT(POWER(1-2*$I$1/$I$2*$G$1/D23,2)+4*$I$1/$I$2*(1+$G$1/D23))))</f>
        <v>0.88953583240171663</v>
      </c>
      <c r="G23">
        <f ca="1">(1-F23)*$I$2</f>
        <v>5.523208379914168</v>
      </c>
      <c r="H23">
        <f ca="1">F23*$I$2</f>
        <v>44.476791620085834</v>
      </c>
    </row>
    <row r="24" spans="1:8" x14ac:dyDescent="0.15">
      <c r="A24">
        <v>20</v>
      </c>
      <c r="B24">
        <f ca="1">[1]BTF重み係数!B36</f>
        <v>-1</v>
      </c>
      <c r="C24">
        <f ca="1">[1]BTF重み係数!C36</f>
        <v>0.38157695288015359</v>
      </c>
      <c r="D24" s="1">
        <f ca="1">C24/B$2*B$1</f>
        <v>2</v>
      </c>
      <c r="E24" s="3">
        <v>1.99</v>
      </c>
      <c r="F24">
        <f ca="1">IF(D24&gt;0,0.5*(1-2*$I$1/$I$2*$G$1/D24+SQRT(POWER(1-2*$I$1/$I$2*$G$1/D24,2)+4*$I$1/$I$2*(1+$G$1/D24))),0.5*(1-2*$I$1/$I$2*$G$1/D24-SQRT(POWER(1-2*$I$1/$I$2*$G$1/D24,2)+4*$I$1/$I$2*(1+$G$1/D24))))</f>
        <v>0.97246052522227511</v>
      </c>
      <c r="G24">
        <f ca="1">(1-F24)*$I$2</f>
        <v>1.3769737388862446</v>
      </c>
      <c r="H24">
        <f ca="1">F24*$I$2</f>
        <v>48.623026261113758</v>
      </c>
    </row>
    <row r="25" spans="1:8" x14ac:dyDescent="0.15">
      <c r="A25">
        <v>21</v>
      </c>
      <c r="B25">
        <f ca="1">[1]BTF重み係数!B37</f>
        <v>0</v>
      </c>
      <c r="C25">
        <f ca="1">[1]BTF重み係数!C37</f>
        <v>0.3815769528785628</v>
      </c>
      <c r="D25" s="1">
        <f ca="1">C25/B$2*B$1</f>
        <v>1.999999999991662</v>
      </c>
      <c r="E25" s="3">
        <v>1.99</v>
      </c>
      <c r="F25">
        <f ca="1">IF(D25&gt;0,0.5*(1-2*$I$1/$I$2*$G$1/D25+SQRT(POWER(1-2*$I$1/$I$2*$G$1/D25,2)+4*$I$1/$I$2*(1+$G$1/D25))),0.5*(1-2*$I$1/$I$2*$G$1/D25-SQRT(POWER(1-2*$I$1/$I$2*$G$1/D25,2)+4*$I$1/$I$2*(1+$G$1/D25))))</f>
        <v>0.97246052522161164</v>
      </c>
      <c r="G25">
        <f ca="1">(1-F25)*$I$2</f>
        <v>1.3769737389194181</v>
      </c>
      <c r="H25">
        <f ca="1">F25*$I$2</f>
        <v>48.623026261080582</v>
      </c>
    </row>
    <row r="26" spans="1:8" x14ac:dyDescent="0.15">
      <c r="A26">
        <v>22</v>
      </c>
      <c r="B26">
        <f ca="1">[1]BTF重み係数!B38</f>
        <v>1</v>
      </c>
      <c r="C26">
        <f ca="1">[1]BTF重み係数!C38</f>
        <v>0.2392007088614054</v>
      </c>
      <c r="D26" s="1">
        <f ca="1">C26/B$2*B$1</f>
        <v>1.2537481997060447</v>
      </c>
      <c r="E26" s="3">
        <v>1.28</v>
      </c>
      <c r="F26">
        <f ca="1">IF(D26&gt;0,0.5*(1-2*$I$1/$I$2*$G$1/D26+SQRT(POWER(1-2*$I$1/$I$2*$G$1/D26,2)+4*$I$1/$I$2*(1+$G$1/D26))),0.5*(1-2*$I$1/$I$2*$G$1/D26-SQRT(POWER(1-2*$I$1/$I$2*$G$1/D26,2)+4*$I$1/$I$2*(1+$G$1/D26))))</f>
        <v>0.88953110279250036</v>
      </c>
      <c r="G26">
        <f ca="1">(1-F26)*$I$2</f>
        <v>5.5234448603749815</v>
      </c>
      <c r="H26">
        <f ca="1">F26*$I$2</f>
        <v>44.47655513962502</v>
      </c>
    </row>
    <row r="27" spans="1:8" x14ac:dyDescent="0.15">
      <c r="A27">
        <v>23</v>
      </c>
      <c r="B27">
        <f ca="1">[1]BTF重み係数!B39</f>
        <v>2</v>
      </c>
      <c r="C27">
        <f ca="1">[1]BTF重み係数!C39</f>
        <v>4.6492775230085583E-2</v>
      </c>
      <c r="D27" s="1">
        <f ca="1">C27/B$2*B$1</f>
        <v>0.24368754391037931</v>
      </c>
      <c r="E27" s="3">
        <v>0.248</v>
      </c>
      <c r="F27">
        <f ca="1">IF(D27&gt;0,0.5*(1-2*$I$1/$I$2*$G$1/D27+SQRT(POWER(1-2*$I$1/$I$2*$G$1/D27,2)+4*$I$1/$I$2*(1+$G$1/D27))),0.5*(1-2*$I$1/$I$2*$G$1/D27-SQRT(POWER(1-2*$I$1/$I$2*$G$1/D27,2)+4*$I$1/$I$2*(1+$G$1/D27))))</f>
        <v>0.61109557088633992</v>
      </c>
      <c r="G27">
        <f ca="1">(1-F27)*$I$2</f>
        <v>19.445221455683004</v>
      </c>
      <c r="H27">
        <f ca="1">F27*$I$2</f>
        <v>30.554778544316996</v>
      </c>
    </row>
    <row r="28" spans="1:8" x14ac:dyDescent="0.15">
      <c r="A28">
        <v>24</v>
      </c>
      <c r="B28">
        <f ca="1">[1]BTF重み係数!B40</f>
        <v>3</v>
      </c>
      <c r="C28">
        <f ca="1">[1]BTF重み係数!C40</f>
        <v>-8.388908641170488E-2</v>
      </c>
      <c r="D28" s="1">
        <f ca="1">C28/B$2*B$1</f>
        <v>-0.43969682014863681</v>
      </c>
      <c r="E28" s="2">
        <v>-0.45300000000000001</v>
      </c>
      <c r="F28">
        <f ca="1">IF(D28&gt;0,0.5*(1-2*$I$1/$I$2*$G$1/D28+SQRT(POWER(1-2*$I$1/$I$2*$G$1/D28,2)+4*$I$1/$I$2*(1+$G$1/D28))),0.5*(1-2*$I$1/$I$2*$G$1/D28-SQRT(POWER(1-2*$I$1/$I$2*$G$1/D28,2)+4*$I$1/$I$2*(1+$G$1/D28))))</f>
        <v>0.31036336591424818</v>
      </c>
      <c r="G28">
        <f ca="1">(1-F28)*$I$2</f>
        <v>34.481831704287593</v>
      </c>
      <c r="H28">
        <f ca="1">F28*$I$2</f>
        <v>15.518168295712409</v>
      </c>
    </row>
    <row r="29" spans="1:8" x14ac:dyDescent="0.15">
      <c r="A29">
        <v>25</v>
      </c>
      <c r="B29">
        <f ca="1">[1]BTF重み係数!B41</f>
        <v>4</v>
      </c>
      <c r="C29">
        <f ca="1">[1]BTF重み係数!C41</f>
        <v>-0.10041689875268885</v>
      </c>
      <c r="D29" s="1">
        <f ca="1">C29/B$2*B$1</f>
        <v>-0.52632580660199346</v>
      </c>
      <c r="E29" s="4">
        <v>-0.51100000000000001</v>
      </c>
      <c r="F29">
        <f ca="1">IF(D29&gt;0,0.5*(1-2*$I$1/$I$2*$G$1/D29+SQRT(POWER(1-2*$I$1/$I$2*$G$1/D29,2)+4*$I$1/$I$2*(1+$G$1/D29))),0.5*(1-2*$I$1/$I$2*$G$1/D29-SQRT(POWER(1-2*$I$1/$I$2*$G$1/D29,2)+4*$I$1/$I$2*(1+$G$1/D29))))</f>
        <v>0.27985529093788264</v>
      </c>
      <c r="G29">
        <f ca="1">(1-F29)*$I$2</f>
        <v>36.007235453105871</v>
      </c>
      <c r="H29">
        <f ca="1">F29*$I$2</f>
        <v>13.992764546894133</v>
      </c>
    </row>
    <row r="30" spans="1:8" x14ac:dyDescent="0.15">
      <c r="A30">
        <v>26</v>
      </c>
      <c r="B30">
        <f ca="1">[1]BTF重み係数!B42</f>
        <v>5</v>
      </c>
      <c r="C30">
        <f ca="1">[1]BTF重み係数!C42</f>
        <v>-3.8132227438584035E-2</v>
      </c>
      <c r="D30" s="1">
        <f ca="1">C30/B$2*B$1</f>
        <v>-0.19986651264318198</v>
      </c>
      <c r="E30" s="3">
        <v>-0.20100000000000001</v>
      </c>
      <c r="F30">
        <f ca="1">IF(D30&gt;0,0.5*(1-2*$I$1/$I$2*$G$1/D30+SQRT(POWER(1-2*$I$1/$I$2*$G$1/D30,2)+4*$I$1/$I$2*(1+$G$1/D30))),0.5*(1-2*$I$1/$I$2*$G$1/D30-SQRT(POWER(1-2*$I$1/$I$2*$G$1/D30,2)+4*$I$1/$I$2*(1+$G$1/D30))))</f>
        <v>0.40807197258895123</v>
      </c>
      <c r="G30">
        <f ca="1">(1-F30)*$I$2</f>
        <v>29.596401370552439</v>
      </c>
      <c r="H30">
        <f ca="1">F30*$I$2</f>
        <v>20.403598629447561</v>
      </c>
    </row>
    <row r="31" spans="1:8" x14ac:dyDescent="0.15">
      <c r="A31">
        <v>27</v>
      </c>
      <c r="B31">
        <f ca="1">[1]BTF重み係数!B43</f>
        <v>6</v>
      </c>
      <c r="C31">
        <f ca="1">[1]BTF重み係数!C43</f>
        <v>2.5877206612441802E-2</v>
      </c>
      <c r="D31" s="1">
        <f ca="1">C31/B$2*B$1</f>
        <v>0.13563296429262783</v>
      </c>
      <c r="E31" s="3">
        <v>0.13300000000000001</v>
      </c>
      <c r="F31">
        <f ca="1">IF(D31&gt;0,0.5*(1-2*$I$1/$I$2*$G$1/D31+SQRT(POWER(1-2*$I$1/$I$2*$G$1/D31,2)+4*$I$1/$I$2*(1+$G$1/D31))),0.5*(1-2*$I$1/$I$2*$G$1/D31-SQRT(POWER(1-2*$I$1/$I$2*$G$1/D31,2)+4*$I$1/$I$2*(1+$G$1/D31))))</f>
        <v>0.56301689369644548</v>
      </c>
      <c r="G31">
        <f ca="1">(1-F31)*$I$2</f>
        <v>21.849155315177725</v>
      </c>
      <c r="H31">
        <f ca="1">F31*$I$2</f>
        <v>28.150844684822275</v>
      </c>
    </row>
    <row r="32" spans="1:8" x14ac:dyDescent="0.15">
      <c r="A32">
        <v>28</v>
      </c>
      <c r="B32">
        <f ca="1">[1]BTF重み係数!B44</f>
        <v>7</v>
      </c>
      <c r="C32">
        <f ca="1">[1]BTF重み係数!C44</f>
        <v>4.0437483255364538E-2</v>
      </c>
      <c r="D32" s="1">
        <f ca="1">C32/B$2*B$1</f>
        <v>0.21194929594222753</v>
      </c>
      <c r="E32" s="3">
        <v>0.20100000000000001</v>
      </c>
      <c r="F32">
        <f ca="1">IF(D32&gt;0,0.5*(1-2*$I$1/$I$2*$G$1/D32+SQRT(POWER(1-2*$I$1/$I$2*$G$1/D32,2)+4*$I$1/$I$2*(1+$G$1/D32))),0.5*(1-2*$I$1/$I$2*$G$1/D32-SQRT(POWER(1-2*$I$1/$I$2*$G$1/D32,2)+4*$I$1/$I$2*(1+$G$1/D32))))</f>
        <v>0.59726264394897433</v>
      </c>
      <c r="G32">
        <f ca="1">(1-F32)*$I$2</f>
        <v>20.136867802551283</v>
      </c>
      <c r="H32">
        <f ca="1">F32*$I$2</f>
        <v>29.863132197448717</v>
      </c>
    </row>
    <row r="33" spans="1:8" x14ac:dyDescent="0.15">
      <c r="A33">
        <v>29</v>
      </c>
      <c r="B33">
        <f ca="1">[1]BTF重み係数!B45</f>
        <v>8</v>
      </c>
      <c r="C33">
        <f ca="1">[1]BTF重み係数!C45</f>
        <v>1.2123078557539654E-2</v>
      </c>
      <c r="D33" s="1">
        <f ca="1">C33/B$2*B$1</f>
        <v>6.3541985258985453E-2</v>
      </c>
      <c r="E33" s="3">
        <v>6.6000000000000003E-2</v>
      </c>
      <c r="F33">
        <f ca="1">IF(D33&gt;0,0.5*(1-2*$I$1/$I$2*$G$1/D33+SQRT(POWER(1-2*$I$1/$I$2*$G$1/D33,2)+4*$I$1/$I$2*(1+$G$1/D33))),0.5*(1-2*$I$1/$I$2*$G$1/D33-SQRT(POWER(1-2*$I$1/$I$2*$G$1/D33,2)+4*$I$1/$I$2*(1+$G$1/D33))))</f>
        <v>0.52972681495922647</v>
      </c>
      <c r="G33">
        <f ca="1">(1-F33)*$I$2</f>
        <v>23.513659252038678</v>
      </c>
      <c r="H33">
        <f ca="1">F33*$I$2</f>
        <v>26.486340747961322</v>
      </c>
    </row>
    <row r="34" spans="1:8" x14ac:dyDescent="0.15">
      <c r="A34">
        <v>30</v>
      </c>
      <c r="B34">
        <f ca="1">[1]BTF重み係数!B46</f>
        <v>9</v>
      </c>
      <c r="C34">
        <f ca="1">[1]BTF重み係数!C46</f>
        <v>-1.7955793258499293E-2</v>
      </c>
      <c r="D34" s="1">
        <f ca="1">C34/B$2*B$1</f>
        <v>-9.4113615211654997E-2</v>
      </c>
      <c r="E34" s="3">
        <v>-8.7999999999999995E-2</v>
      </c>
      <c r="F34">
        <f ca="1">IF(D34&gt;0,0.5*(1-2*$I$1/$I$2*$G$1/D34+SQRT(POWER(1-2*$I$1/$I$2*$G$1/D34,2)+4*$I$1/$I$2*(1+$G$1/D34))),0.5*(1-2*$I$1/$I$2*$G$1/D34-SQRT(POWER(1-2*$I$1/$I$2*$G$1/D34,2)+4*$I$1/$I$2*(1+$G$1/D34))))</f>
        <v>0.45607340590971024</v>
      </c>
      <c r="G34">
        <f ca="1">(1-F34)*$I$2</f>
        <v>27.19632970451449</v>
      </c>
      <c r="H34">
        <f ca="1">F34*$I$2</f>
        <v>22.80367029548551</v>
      </c>
    </row>
    <row r="35" spans="1:8" x14ac:dyDescent="0.15">
      <c r="A35">
        <v>31</v>
      </c>
      <c r="B35">
        <f ca="1">[1]BTF重み係数!B47</f>
        <v>10</v>
      </c>
      <c r="C35">
        <f ca="1">[1]BTF重み係数!C47</f>
        <v>-2.0355237316006778E-2</v>
      </c>
      <c r="D35" s="1">
        <f ca="1">C35/B$2*B$1</f>
        <v>-0.10669007738735201</v>
      </c>
      <c r="E35" s="3">
        <v>-0.11</v>
      </c>
      <c r="F35">
        <f ca="1">IF(D35&gt;0,0.5*(1-2*$I$1/$I$2*$G$1/D35+SQRT(POWER(1-2*$I$1/$I$2*$G$1/D35,2)+4*$I$1/$I$2*(1+$G$1/D35))),0.5*(1-2*$I$1/$I$2*$G$1/D35-SQRT(POWER(1-2*$I$1/$I$2*$G$1/D35,2)+4*$I$1/$I$2*(1+$G$1/D35))))</f>
        <v>0.4502639394063026</v>
      </c>
      <c r="G35">
        <f ca="1">(1-F35)*$I$2</f>
        <v>27.486803029684872</v>
      </c>
      <c r="H35">
        <f ca="1">F35*$I$2</f>
        <v>22.513196970315128</v>
      </c>
    </row>
    <row r="36" spans="1:8" x14ac:dyDescent="0.15">
      <c r="A36">
        <v>32</v>
      </c>
      <c r="B36">
        <f ca="1">[1]BTF重み係数!B48</f>
        <v>11</v>
      </c>
      <c r="C36">
        <f ca="1">[1]BTF重み係数!C48</f>
        <v>-7.0523182961176694E-4</v>
      </c>
      <c r="D36" s="1">
        <f ca="1">C36/B$2*B$1</f>
        <v>-3.6964068416011882E-3</v>
      </c>
      <c r="E36" s="2">
        <v>0</v>
      </c>
      <c r="F36">
        <f ca="1">IF(D36&gt;0,0.5*(1-2*$I$1/$I$2*$G$1/D36+SQRT(POWER(1-2*$I$1/$I$2*$G$1/D36,2)+4*$I$1/$I$2*(1+$G$1/D36))),0.5*(1-2*$I$1/$I$2*$G$1/D36-SQRT(POWER(1-2*$I$1/$I$2*$G$1/D36,2)+4*$I$1/$I$2*(1+$G$1/D36))))</f>
        <v>0.4982673208526478</v>
      </c>
      <c r="G36">
        <f ca="1">(1-F36)*$I$2</f>
        <v>25.08663395736761</v>
      </c>
      <c r="H36">
        <f ca="1">F36*$I$2</f>
        <v>24.91336604263239</v>
      </c>
    </row>
    <row r="37" spans="1:8" x14ac:dyDescent="0.15">
      <c r="A37">
        <v>33</v>
      </c>
      <c r="B37">
        <f ca="1">[1]BTF重み係数!B49</f>
        <v>12</v>
      </c>
      <c r="C37">
        <f ca="1">[1]BTF重み係数!C49</f>
        <v>1.5281561038224117E-2</v>
      </c>
      <c r="D37" s="1">
        <f ca="1">C37/B$2*B$1</f>
        <v>8.0096876516668344E-2</v>
      </c>
      <c r="E37" s="4">
        <v>8.7999999999999995E-2</v>
      </c>
      <c r="F37">
        <f ca="1">IF(D37&gt;0,0.5*(1-2*$I$1/$I$2*$G$1/D37+SQRT(POWER(1-2*$I$1/$I$2*$G$1/D37,2)+4*$I$1/$I$2*(1+$G$1/D37))),0.5*(1-2*$I$1/$I$2*$G$1/D37-SQRT(POWER(1-2*$I$1/$I$2*$G$1/D37,2)+4*$I$1/$I$2*(1+$G$1/D37))))</f>
        <v>0.53742852827126608</v>
      </c>
      <c r="G37">
        <f ca="1">(1-F37)*$I$2</f>
        <v>23.128573586436694</v>
      </c>
      <c r="H37">
        <f ca="1">F37*$I$2</f>
        <v>26.871426413563306</v>
      </c>
    </row>
    <row r="38" spans="1:8" x14ac:dyDescent="0.15">
      <c r="A38">
        <v>34</v>
      </c>
      <c r="B38">
        <f ca="1">[1]BTF重み係数!B50</f>
        <v>13</v>
      </c>
      <c r="C38">
        <f ca="1">[1]BTF重み係数!C50</f>
        <v>1.2074201283387339E-2</v>
      </c>
      <c r="D38" s="1">
        <f ca="1">C38/B$2*B$1</f>
        <v>6.3285799586431671E-2</v>
      </c>
      <c r="E38" s="3">
        <v>6.6000000000000003E-2</v>
      </c>
      <c r="F38">
        <f ca="1">IF(D38&gt;0,0.5*(1-2*$I$1/$I$2*$G$1/D38+SQRT(POWER(1-2*$I$1/$I$2*$G$1/D38,2)+4*$I$1/$I$2*(1+$G$1/D38))),0.5*(1-2*$I$1/$I$2*$G$1/D38-SQRT(POWER(1-2*$I$1/$I$2*$G$1/D38,2)+4*$I$1/$I$2*(1+$G$1/D38))))</f>
        <v>0.52960743071346084</v>
      </c>
      <c r="G38">
        <f ca="1">(1-F38)*$I$2</f>
        <v>23.519628464326956</v>
      </c>
      <c r="H38">
        <f ca="1">F38*$I$2</f>
        <v>26.480371535673044</v>
      </c>
    </row>
    <row r="39" spans="1:8" x14ac:dyDescent="0.15">
      <c r="A39">
        <v>35</v>
      </c>
      <c r="B39">
        <f ca="1">[1]BTF重み係数!B51</f>
        <v>14</v>
      </c>
      <c r="C39">
        <f ca="1">[1]BTF重み係数!C51</f>
        <v>-2.6434778774903737E-3</v>
      </c>
      <c r="D39" s="1">
        <f ca="1">C39/B$2*B$1</f>
        <v>-1.3855542676450075E-2</v>
      </c>
      <c r="E39" s="3">
        <v>-2.1999999999999999E-2</v>
      </c>
      <c r="F39">
        <f ca="1">IF(D39&gt;0,0.5*(1-2*$I$1/$I$2*$G$1/D39+SQRT(POWER(1-2*$I$1/$I$2*$G$1/D39,2)+4*$I$1/$I$2*(1+$G$1/D39))),0.5*(1-2*$I$1/$I$2*$G$1/D39-SQRT(POWER(1-2*$I$1/$I$2*$G$1/D39,2)+4*$I$1/$I$2*(1+$G$1/D39))))</f>
        <v>0.49350582306654189</v>
      </c>
      <c r="G39">
        <f ca="1">(1-F39)*$I$2</f>
        <v>25.324708846672905</v>
      </c>
      <c r="H39">
        <f ca="1">F39*$I$2</f>
        <v>24.675291153327095</v>
      </c>
    </row>
    <row r="40" spans="1:8" x14ac:dyDescent="0.15">
      <c r="A40">
        <v>36</v>
      </c>
      <c r="B40">
        <f ca="1">[1]BTF重み係数!B52</f>
        <v>15</v>
      </c>
      <c r="C40">
        <f ca="1">[1]BTF重み係数!C52</f>
        <v>-1.1073794733300552E-2</v>
      </c>
      <c r="D40" s="1">
        <f ca="1">C40/B$2*B$1</f>
        <v>-5.8042261985244328E-2</v>
      </c>
      <c r="E40" s="3">
        <v>-6.6000000000000003E-2</v>
      </c>
      <c r="F40">
        <f ca="1">IF(D40&gt;0,0.5*(1-2*$I$1/$I$2*$G$1/D40+SQRT(POWER(1-2*$I$1/$I$2*$G$1/D40,2)+4*$I$1/$I$2*(1+$G$1/D40))),0.5*(1-2*$I$1/$I$2*$G$1/D40-SQRT(POWER(1-2*$I$1/$I$2*$G$1/D40,2)+4*$I$1/$I$2*(1+$G$1/D40))))</f>
        <v>0.47283729833856825</v>
      </c>
      <c r="G40">
        <f ca="1">(1-F40)*$I$2</f>
        <v>26.358135083071588</v>
      </c>
      <c r="H40">
        <f ca="1">F40*$I$2</f>
        <v>23.641864916928412</v>
      </c>
    </row>
    <row r="41" spans="1:8" x14ac:dyDescent="0.15">
      <c r="A41">
        <v>37</v>
      </c>
      <c r="B41">
        <f ca="1">[1]BTF重み係数!B53</f>
        <v>16</v>
      </c>
      <c r="C41">
        <f ca="1">[1]BTF重み係数!C53</f>
        <v>-5.817525430721779E-3</v>
      </c>
      <c r="D41" s="1">
        <f ca="1">C41/B$2*B$1</f>
        <v>-3.0492016809772881E-2</v>
      </c>
      <c r="E41" s="3">
        <v>-2.1999999999999999E-2</v>
      </c>
      <c r="F41">
        <f ca="1">IF(D41&gt;0,0.5*(1-2*$I$1/$I$2*$G$1/D41+SQRT(POWER(1-2*$I$1/$I$2*$G$1/D41,2)+4*$I$1/$I$2*(1+$G$1/D41))),0.5*(1-2*$I$1/$I$2*$G$1/D41-SQRT(POWER(1-2*$I$1/$I$2*$G$1/D41,2)+4*$I$1/$I$2*(1+$G$1/D41))))</f>
        <v>0.4857133501159332</v>
      </c>
      <c r="G41">
        <f ca="1">(1-F41)*$I$2</f>
        <v>25.71433249420334</v>
      </c>
      <c r="H41">
        <f ca="1">F41*$I$2</f>
        <v>24.28566750579666</v>
      </c>
    </row>
    <row r="42" spans="1:8" x14ac:dyDescent="0.15">
      <c r="A42">
        <v>38</v>
      </c>
      <c r="B42">
        <f ca="1">[1]BTF重み係数!B54</f>
        <v>17</v>
      </c>
      <c r="C42">
        <f ca="1">[1]BTF重み係数!C54</f>
        <v>4.5859771979164079E-3</v>
      </c>
      <c r="D42" s="1">
        <f ca="1">C42/B$2*B$1</f>
        <v>2.4036971642555048E-2</v>
      </c>
      <c r="E42" s="3">
        <v>2.1999999999999999E-2</v>
      </c>
      <c r="F42">
        <f ca="1">IF(D42&gt;0,0.5*(1-2*$I$1/$I$2*$G$1/D42+SQRT(POWER(1-2*$I$1/$I$2*$G$1/D42,2)+4*$I$1/$I$2*(1+$G$1/D42))),0.5*(1-2*$I$1/$I$2*$G$1/D42-SQRT(POWER(1-2*$I$1/$I$2*$G$1/D42,2)+4*$I$1/$I$2*(1+$G$1/D42))))</f>
        <v>0.51126415354210764</v>
      </c>
      <c r="G42">
        <f ca="1">(1-F42)*$I$2</f>
        <v>24.436792322894618</v>
      </c>
      <c r="H42">
        <f ca="1">F42*$I$2</f>
        <v>25.563207677105382</v>
      </c>
    </row>
    <row r="43" spans="1:8" x14ac:dyDescent="0.15">
      <c r="A43">
        <v>39</v>
      </c>
      <c r="B43">
        <f ca="1">[1]BTF重み係数!B55</f>
        <v>18</v>
      </c>
      <c r="C43">
        <f ca="1">[1]BTF重み係数!C55</f>
        <v>7.8413275979269236E-3</v>
      </c>
      <c r="D43" s="1">
        <f ca="1">C43/B$2*B$1</f>
        <v>4.109958706227073E-2</v>
      </c>
      <c r="E43" s="3">
        <v>4.3999999999999997E-2</v>
      </c>
      <c r="F43">
        <f ca="1">IF(D43&gt;0,0.5*(1-2*$I$1/$I$2*$G$1/D43+SQRT(POWER(1-2*$I$1/$I$2*$G$1/D43,2)+4*$I$1/$I$2*(1+$G$1/D43))),0.5*(1-2*$I$1/$I$2*$G$1/D43-SQRT(POWER(1-2*$I$1/$I$2*$G$1/D43,2)+4*$I$1/$I$2*(1+$G$1/D43))))</f>
        <v>0.51924956760050378</v>
      </c>
      <c r="G43">
        <f ca="1">(1-F43)*$I$2</f>
        <v>24.037521619974811</v>
      </c>
      <c r="H43">
        <f ca="1">F43*$I$2</f>
        <v>25.962478380025189</v>
      </c>
    </row>
    <row r="44" spans="1:8" x14ac:dyDescent="0.15">
      <c r="A44">
        <v>40</v>
      </c>
      <c r="B44">
        <f ca="1">[1]BTF重み係数!B56</f>
        <v>19</v>
      </c>
      <c r="C44">
        <f ca="1">[1]BTF重み係数!C56</f>
        <v>1.7120375875711478E-3</v>
      </c>
      <c r="D44" s="1">
        <f ca="1">C44/B$2*B$1</f>
        <v>8.9734852938503744E-3</v>
      </c>
      <c r="E44" s="2">
        <v>0</v>
      </c>
      <c r="F44">
        <f ca="1">IF(D44&gt;0,0.5*(1-2*$I$1/$I$2*$G$1/D44+SQRT(POWER(1-2*$I$1/$I$2*$G$1/D44,2)+4*$I$1/$I$2*(1+$G$1/D44))),0.5*(1-2*$I$1/$I$2*$G$1/D44-SQRT(POWER(1-2*$I$1/$I$2*$G$1/D44,2)+4*$I$1/$I$2*(1+$G$1/D44))))</f>
        <v>0.50420615585999684</v>
      </c>
      <c r="G44">
        <f ca="1">(1-F44)*$I$2</f>
        <v>24.789692207000158</v>
      </c>
      <c r="H44">
        <f ca="1">F44*$I$2</f>
        <v>25.210307792999842</v>
      </c>
    </row>
    <row r="45" spans="1:8" x14ac:dyDescent="0.15">
      <c r="B45">
        <f ca="1">[1]BTF重み係数!B57</f>
        <v>20</v>
      </c>
      <c r="C45">
        <f ca="1">[1]BTF重み係数!C57</f>
        <v>-5.4155567147514882E-3</v>
      </c>
      <c r="D45" s="1">
        <f ca="1">C45/B$2*B$1</f>
        <v>-2.8385135285948031E-2</v>
      </c>
      <c r="E45" s="1"/>
      <c r="F45">
        <f ca="1">IF(D45&gt;0,0.5*(1-2*$I$1/$I$2*$G$1/D45+SQRT(POWER(1-2*$I$1/$I$2*$G$1/D45,2)+4*$I$1/$I$2*(1+$G$1/D45))),0.5*(1-2*$I$1/$I$2*$G$1/D45-SQRT(POWER(1-2*$I$1/$I$2*$G$1/D45,2)+4*$I$1/$I$2*(1+$G$1/D45))))</f>
        <v>0.48669969832883808</v>
      </c>
      <c r="G45">
        <f ca="1">(1-F45)*$I$2</f>
        <v>25.665015083558096</v>
      </c>
      <c r="H45">
        <f ca="1">F45*$I$2</f>
        <v>24.334984916441904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BTF重み係数表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2018-02-27T06:43:31Z</dcterms:created>
  <dcterms:modified xsi:type="dcterms:W3CDTF">2018-02-27T06:44:37Z</dcterms:modified>
</cp:coreProperties>
</file>